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95" windowHeight="7065" activeTab="0"/>
  </bookViews>
  <sheets>
    <sheet name="Commercial" sheetId="1" r:id="rId1"/>
    <sheet name="Industrial" sheetId="2" r:id="rId2"/>
  </sheets>
  <definedNames>
    <definedName name="_xlnm.Print_Area" localSheetId="0">'Commercial'!$A$1:$F$20</definedName>
  </definedNames>
  <calcPr fullCalcOnLoad="1"/>
</workbook>
</file>

<file path=xl/sharedStrings.xml><?xml version="1.0" encoding="utf-8"?>
<sst xmlns="http://schemas.openxmlformats.org/spreadsheetml/2006/main" count="48" uniqueCount="20">
  <si>
    <t>Ven (V)</t>
  </si>
  <si>
    <t>Isrc (mA)</t>
  </si>
  <si>
    <t>Vsrc (V)</t>
  </si>
  <si>
    <t>Rdly (KOhms)</t>
  </si>
  <si>
    <t>Supply/Regulator Characteristics</t>
  </si>
  <si>
    <t>Tsafe (s)</t>
  </si>
  <si>
    <t>Co (uF)</t>
  </si>
  <si>
    <t>Cdly (uF)</t>
  </si>
  <si>
    <t>% Co</t>
  </si>
  <si>
    <t>% Cdly</t>
  </si>
  <si>
    <t>Capacitance Decrease</t>
  </si>
  <si>
    <t>Vccpo (V)</t>
  </si>
  <si>
    <t>Voffset (mV)</t>
  </si>
  <si>
    <t>Ilimit (mA)</t>
  </si>
  <si>
    <t>N/A</t>
  </si>
  <si>
    <t>Vcppo (V)</t>
  </si>
  <si>
    <r>
      <t>D</t>
    </r>
    <r>
      <rPr>
        <b/>
        <sz val="10"/>
        <rFont val="Arial"/>
        <family val="2"/>
      </rPr>
      <t>Vsrc (V)</t>
    </r>
  </si>
  <si>
    <t>FPGA Characteristics</t>
  </si>
  <si>
    <r>
      <t>D</t>
    </r>
    <r>
      <rPr>
        <b/>
        <sz val="10"/>
        <rFont val="Arial"/>
        <family val="2"/>
      </rPr>
      <t>Tpo (ms)</t>
    </r>
  </si>
  <si>
    <r>
      <t>D</t>
    </r>
    <r>
      <rPr>
        <b/>
        <sz val="10"/>
        <rFont val="Arial"/>
        <family val="2"/>
      </rPr>
      <t>Tch (s)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</si>
</sst>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1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/>
    </xf>
    <xf numFmtId="2" fontId="0" fillId="3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11.8515625" style="0" customWidth="1"/>
    <col min="2" max="2" width="12.28125" style="0" customWidth="1"/>
    <col min="3" max="3" width="8.57421875" style="0" customWidth="1"/>
    <col min="4" max="4" width="10.57421875" style="0" customWidth="1"/>
    <col min="5" max="5" width="9.57421875" style="0" customWidth="1"/>
    <col min="6" max="6" width="15.8515625" style="0" customWidth="1"/>
    <col min="7" max="7" width="10.57421875" style="0" customWidth="1"/>
    <col min="8" max="8" width="11.00390625" style="0" customWidth="1"/>
    <col min="9" max="9" width="10.7109375" style="0" customWidth="1"/>
    <col min="10" max="10" width="10.8515625" style="0" customWidth="1"/>
    <col min="11" max="11" width="10.421875" style="0" customWidth="1"/>
    <col min="12" max="12" width="8.00390625" style="0" customWidth="1"/>
    <col min="13" max="13" width="7.8515625" style="0" customWidth="1"/>
    <col min="14" max="14" width="10.57421875" style="0" customWidth="1"/>
    <col min="16" max="16" width="11.28125" style="0" customWidth="1"/>
  </cols>
  <sheetData>
    <row r="1" spans="1:5" ht="15.75">
      <c r="A1" s="9" t="s">
        <v>17</v>
      </c>
      <c r="B1" s="9"/>
      <c r="E1" s="9" t="s">
        <v>10</v>
      </c>
    </row>
    <row r="2" spans="1:6" s="7" customFormat="1" ht="12.75">
      <c r="A2" s="21" t="s">
        <v>18</v>
      </c>
      <c r="B2" s="6" t="s">
        <v>11</v>
      </c>
      <c r="C2" s="6"/>
      <c r="D2" s="6"/>
      <c r="E2" s="16" t="s">
        <v>8</v>
      </c>
      <c r="F2" s="16" t="s">
        <v>9</v>
      </c>
    </row>
    <row r="3" spans="1:6" s="1" customFormat="1" ht="12.75">
      <c r="A3" s="5">
        <v>2</v>
      </c>
      <c r="B3" s="5">
        <v>0.8</v>
      </c>
      <c r="C3" s="14"/>
      <c r="D3" s="14"/>
      <c r="E3" s="5">
        <v>50</v>
      </c>
      <c r="F3" s="5">
        <v>20</v>
      </c>
    </row>
    <row r="5" spans="1:2" ht="15.75">
      <c r="A5" s="9" t="s">
        <v>4</v>
      </c>
      <c r="B5" s="9"/>
    </row>
    <row r="6" spans="1:5" ht="12.75">
      <c r="A6" s="6" t="s">
        <v>13</v>
      </c>
      <c r="B6" s="6" t="s">
        <v>12</v>
      </c>
      <c r="C6" s="6" t="s">
        <v>0</v>
      </c>
      <c r="D6" s="6" t="s">
        <v>7</v>
      </c>
      <c r="E6" s="6" t="s">
        <v>5</v>
      </c>
    </row>
    <row r="7" spans="1:5" ht="12.75">
      <c r="A7" s="5">
        <v>1800</v>
      </c>
      <c r="B7" s="5">
        <v>360</v>
      </c>
      <c r="C7" s="5">
        <v>1.6</v>
      </c>
      <c r="D7" s="5">
        <v>4.7</v>
      </c>
      <c r="E7" s="5">
        <v>0.01</v>
      </c>
    </row>
    <row r="8" spans="3:6" ht="12.75">
      <c r="C8" s="1"/>
      <c r="D8" s="1"/>
      <c r="E8" s="1"/>
      <c r="F8" s="1"/>
    </row>
    <row r="9" spans="1:6" s="11" customFormat="1" ht="12.75" customHeight="1">
      <c r="A9" s="11" t="s">
        <v>2</v>
      </c>
      <c r="B9" s="17" t="s">
        <v>16</v>
      </c>
      <c r="C9" s="11" t="s">
        <v>1</v>
      </c>
      <c r="D9" s="11" t="s">
        <v>6</v>
      </c>
      <c r="E9" s="23" t="s">
        <v>19</v>
      </c>
      <c r="F9" s="11" t="s">
        <v>3</v>
      </c>
    </row>
    <row r="10" spans="1:6" ht="12.75" customHeight="1">
      <c r="A10" s="8">
        <v>3.3</v>
      </c>
      <c r="B10" s="15">
        <f>$A$10-$B$3-$B$7/1000</f>
        <v>2.14</v>
      </c>
      <c r="C10" s="5">
        <v>100</v>
      </c>
      <c r="D10" s="10">
        <f>(1000000*0.000001*(1/(1-$E$3/100))*($A$7-$C10)*$A$3)/($B$10)</f>
        <v>3177.5700934579436</v>
      </c>
      <c r="E10" s="12">
        <f>($A$10*$D10*0.000001)/($C10*0.001)</f>
        <v>0.10485981308411213</v>
      </c>
      <c r="F10" s="10">
        <f>-1*1000000*(1/(1-$F$3/100))*(($E10+$E$7)/($D$7*1000))/LN(1-($C$7/$A$10))</f>
        <v>46.054709700354024</v>
      </c>
    </row>
    <row r="11" spans="3:6" ht="12.75" customHeight="1">
      <c r="C11" s="5">
        <v>200</v>
      </c>
      <c r="D11" s="10">
        <f>(1000000*0.000001*(1/(1-$E$3/100))*($A$7-$C11)*$A$3)/($B$10)</f>
        <v>2990.6542056074763</v>
      </c>
      <c r="E11" s="12">
        <f>($A$10*$D11*0.000001)/($C11*0.001)</f>
        <v>0.04934579439252335</v>
      </c>
      <c r="F11" s="10">
        <f>-1*1000000*(1/(1-$F$3/100))*(($E11+$E$7)/($D$7*1000))/LN(1-($C$7/$A$10))</f>
        <v>23.795557900508385</v>
      </c>
    </row>
    <row r="12" spans="3:6" ht="12.75" customHeight="1">
      <c r="C12" s="5">
        <v>300</v>
      </c>
      <c r="D12" s="10">
        <f>(1000000*0.000001*(1/(1-$E$3/100))*($A$7-$C12)*$A$3)/($B$10)</f>
        <v>2803.738317757009</v>
      </c>
      <c r="E12" s="12">
        <f>($A$10*$D12*0.000001)/($C12*0.001)</f>
        <v>0.030841121495327098</v>
      </c>
      <c r="F12" s="10">
        <f>-1*1000000*(1/(1-$F$3/100))*(($E12+$E$7)/($D$7*1000))/LN(1-($C$7/$A$10))</f>
        <v>16.375840633893173</v>
      </c>
    </row>
    <row r="13" spans="3:6" ht="12.75" customHeight="1">
      <c r="C13" s="5">
        <v>400</v>
      </c>
      <c r="D13" s="10">
        <f>(1000000*0.000001*(1/(1-$E$3/100))*($A$7-$C13)*$A$3)/($B$10)</f>
        <v>2616.822429906542</v>
      </c>
      <c r="E13" s="12">
        <f>($A$10*$D13*0.000001)/($C13*0.001)</f>
        <v>0.021588785046728967</v>
      </c>
      <c r="F13" s="10">
        <f>-1*1000000*(1/(1-$F$3/100))*(($E13+$E$7)/($D$7*1000))/LN(1-($C$7/$A$10))</f>
        <v>12.665982000585569</v>
      </c>
    </row>
    <row r="14" spans="3:6" ht="12.75" customHeight="1">
      <c r="C14" s="5">
        <v>500</v>
      </c>
      <c r="D14" s="10" t="s">
        <v>14</v>
      </c>
      <c r="E14" s="12" t="s">
        <v>14</v>
      </c>
      <c r="F14" s="10" t="s">
        <v>14</v>
      </c>
    </row>
    <row r="15" spans="3:7" ht="12.75" customHeight="1">
      <c r="C15" s="3"/>
      <c r="D15" s="14"/>
      <c r="E15" s="2"/>
      <c r="F15" s="13"/>
      <c r="G15" s="2"/>
    </row>
    <row r="16" spans="1:6" ht="12.75" customHeight="1">
      <c r="A16" s="8">
        <v>5</v>
      </c>
      <c r="B16" s="15">
        <f>$A$16-$B$3-$B$7/1000</f>
        <v>3.8400000000000003</v>
      </c>
      <c r="C16" s="5">
        <v>100</v>
      </c>
      <c r="D16" s="10">
        <f>(1000000*0.000001*(1/(1-$E$3/100))*($A$7-$C16)*$A$3)/($B$16)</f>
        <v>1770.8333333333333</v>
      </c>
      <c r="E16" s="12">
        <f>($A$16*$D16*0.000001)/($C16*0.001)</f>
        <v>0.08854166666666666</v>
      </c>
      <c r="F16" s="10">
        <f>-1*1000000*(1/(1-$F$3/100))*(($E16+$E$7)/($D$7*1000))/LN(1-($C$7/$A$16))</f>
        <v>67.95550870217696</v>
      </c>
    </row>
    <row r="17" spans="3:6" ht="12.75" customHeight="1">
      <c r="C17" s="5">
        <v>200</v>
      </c>
      <c r="D17" s="10">
        <f>(1000000*0.000001*(1/(1-$E$3/100))*($A$7-$C17)*$A$3)/($B$16)</f>
        <v>1666.6666666666665</v>
      </c>
      <c r="E17" s="12">
        <f>($A$16*$D17*0.000001)/($C17*0.001)</f>
        <v>0.04166666666666666</v>
      </c>
      <c r="F17" s="10">
        <f>-1*1000000*(1/(1-$F$3/100))*(($E17+$E$7)/($D$7*1000))/LN(1-($C$7/$A$16))</f>
        <v>35.62994959437607</v>
      </c>
    </row>
    <row r="18" spans="3:6" ht="12.75" customHeight="1">
      <c r="C18" s="5">
        <v>300</v>
      </c>
      <c r="D18" s="10">
        <f>(1000000*0.000001*(1/(1-$E$3/100))*($A$7-$C18)*$A$3)/($B$16)</f>
        <v>1562.4999999999998</v>
      </c>
      <c r="E18" s="12">
        <f>($A$16*$D18*0.000001)/($C18*0.001)</f>
        <v>0.026041666666666664</v>
      </c>
      <c r="F18" s="10">
        <f>-1*1000000*(1/(1-$F$3/100))*(($E18+$E$7)/($D$7*1000))/LN(1-($C$7/$A$16))</f>
        <v>24.854763225109117</v>
      </c>
    </row>
    <row r="19" spans="3:6" ht="12.75" customHeight="1">
      <c r="C19" s="5">
        <v>400</v>
      </c>
      <c r="D19" s="10">
        <f>(1000000*0.000001*(1/(1-$E$3/100))*($A$7-$C19)*$A$3)/($B$16)</f>
        <v>1458.3333333333333</v>
      </c>
      <c r="E19" s="12">
        <f>($A$16*$D19*0.000001)/($C19*0.001)</f>
        <v>0.018229166666666664</v>
      </c>
      <c r="F19" s="10">
        <f>-1*1000000*(1/(1-$F$3/100))*(($E19+$E$7)/($D$7*1000))/LN(1-($C$7/$A$16))</f>
        <v>19.46717004047564</v>
      </c>
    </row>
    <row r="20" spans="3:6" ht="12.75" customHeight="1">
      <c r="C20" s="5">
        <v>500</v>
      </c>
      <c r="D20" s="10" t="s">
        <v>14</v>
      </c>
      <c r="E20" s="12" t="s">
        <v>14</v>
      </c>
      <c r="F20" s="10" t="s">
        <v>14</v>
      </c>
    </row>
    <row r="24" spans="7:8" ht="12.75">
      <c r="G24" s="4"/>
      <c r="H24" s="4"/>
    </row>
    <row r="25" spans="7:8" ht="12.75">
      <c r="G25" s="4"/>
      <c r="H25" s="4"/>
    </row>
    <row r="26" spans="10:14" ht="12.75">
      <c r="J26" s="4"/>
      <c r="K26" s="4"/>
      <c r="L26" s="4"/>
      <c r="M26" s="4"/>
      <c r="N26" s="4"/>
    </row>
    <row r="27" spans="10:14" ht="12.75">
      <c r="J27" s="4"/>
      <c r="K27" s="4"/>
      <c r="L27" s="4"/>
      <c r="M27" s="4"/>
      <c r="N27" s="4"/>
    </row>
    <row r="28" spans="10:14" ht="12.75">
      <c r="J28" s="4"/>
      <c r="K28" s="4"/>
      <c r="L28" s="4"/>
      <c r="M28" s="4"/>
      <c r="N28" s="4"/>
    </row>
    <row r="29" spans="10:14" ht="12.75">
      <c r="J29" s="4"/>
      <c r="K29" s="4"/>
      <c r="L29" s="4"/>
      <c r="M29" s="4"/>
      <c r="N29" s="4"/>
    </row>
    <row r="30" spans="3:14" ht="12.75">
      <c r="C30" s="1"/>
      <c r="D30" s="1"/>
      <c r="E30" s="1"/>
      <c r="F30" s="1"/>
      <c r="J30" s="4"/>
      <c r="K30" s="4"/>
      <c r="L30" s="4"/>
      <c r="M30" s="4"/>
      <c r="N30" s="4"/>
    </row>
    <row r="31" spans="3:14" ht="12.75">
      <c r="C31" s="1"/>
      <c r="D31" s="1"/>
      <c r="E31" s="1"/>
      <c r="F31" s="1"/>
      <c r="J31" s="4"/>
      <c r="K31" s="4"/>
      <c r="L31" s="4"/>
      <c r="M31" s="4"/>
      <c r="N31" s="4"/>
    </row>
    <row r="32" spans="10:14" ht="12.75">
      <c r="J32" s="4"/>
      <c r="K32" s="4"/>
      <c r="L32" s="4"/>
      <c r="M32" s="4"/>
      <c r="N32" s="4"/>
    </row>
    <row r="33" spans="10:14" ht="12.75">
      <c r="J33" s="4"/>
      <c r="K33" s="4"/>
      <c r="L33" s="4"/>
      <c r="M33" s="4"/>
      <c r="N33" s="4"/>
    </row>
    <row r="34" spans="10:14" ht="12.75">
      <c r="J34" s="4"/>
      <c r="K34" s="4"/>
      <c r="L34" s="4"/>
      <c r="M34" s="4"/>
      <c r="N34" s="4"/>
    </row>
    <row r="35" spans="10:14" ht="12.75">
      <c r="J35" s="4"/>
      <c r="K35" s="4"/>
      <c r="L35" s="4"/>
      <c r="M35" s="4"/>
      <c r="N35" s="4"/>
    </row>
    <row r="36" spans="7:14" ht="12.75">
      <c r="G36" s="1"/>
      <c r="H36" s="1"/>
      <c r="J36" s="4"/>
      <c r="K36" s="4"/>
      <c r="L36" s="4"/>
      <c r="M36" s="4"/>
      <c r="N36" s="4"/>
    </row>
    <row r="37" spans="7:14" ht="12.75">
      <c r="G37" s="1"/>
      <c r="H37" s="1"/>
      <c r="J37" s="4"/>
      <c r="K37" s="4"/>
      <c r="L37" s="4"/>
      <c r="M37" s="4"/>
      <c r="N37" s="4"/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35" sqref="F35"/>
    </sheetView>
  </sheetViews>
  <sheetFormatPr defaultColWidth="9.140625" defaultRowHeight="12.75"/>
  <cols>
    <col min="1" max="1" width="12.28125" style="0" customWidth="1"/>
    <col min="2" max="2" width="13.28125" style="0" customWidth="1"/>
    <col min="3" max="3" width="8.7109375" style="0" customWidth="1"/>
    <col min="4" max="4" width="10.00390625" style="0" customWidth="1"/>
    <col min="5" max="5" width="11.00390625" style="0" customWidth="1"/>
    <col min="6" max="6" width="14.421875" style="0" customWidth="1"/>
  </cols>
  <sheetData>
    <row r="1" spans="1:5" ht="15.75">
      <c r="A1" s="9" t="s">
        <v>17</v>
      </c>
      <c r="B1" s="9"/>
      <c r="E1" s="9" t="s">
        <v>10</v>
      </c>
    </row>
    <row r="2" spans="1:6" ht="12.75">
      <c r="A2" s="21" t="s">
        <v>18</v>
      </c>
      <c r="B2" s="6" t="s">
        <v>15</v>
      </c>
      <c r="C2" s="7"/>
      <c r="D2" s="6"/>
      <c r="E2" s="16" t="s">
        <v>8</v>
      </c>
      <c r="F2" s="16" t="s">
        <v>9</v>
      </c>
    </row>
    <row r="3" spans="1:6" ht="12.75">
      <c r="A3" s="5">
        <v>2</v>
      </c>
      <c r="B3" s="5">
        <v>0.8</v>
      </c>
      <c r="C3" s="1"/>
      <c r="D3" s="14"/>
      <c r="E3" s="5">
        <v>67</v>
      </c>
      <c r="F3" s="5">
        <v>20</v>
      </c>
    </row>
    <row r="5" spans="1:2" ht="15.75">
      <c r="A5" s="9" t="s">
        <v>4</v>
      </c>
      <c r="B5" s="9"/>
    </row>
    <row r="6" spans="1:5" ht="12.75">
      <c r="A6" s="6" t="s">
        <v>13</v>
      </c>
      <c r="B6" s="6" t="s">
        <v>12</v>
      </c>
      <c r="C6" s="6" t="s">
        <v>0</v>
      </c>
      <c r="D6" s="6" t="s">
        <v>7</v>
      </c>
      <c r="E6" s="6" t="s">
        <v>5</v>
      </c>
    </row>
    <row r="7" spans="1:5" ht="12.75">
      <c r="A7" s="5">
        <v>4500</v>
      </c>
      <c r="B7" s="5">
        <v>275</v>
      </c>
      <c r="C7" s="5">
        <v>2</v>
      </c>
      <c r="D7" s="5">
        <v>4.7</v>
      </c>
      <c r="E7" s="5">
        <v>0.01</v>
      </c>
    </row>
    <row r="8" spans="3:6" ht="12.75">
      <c r="C8" s="1"/>
      <c r="D8" s="1"/>
      <c r="E8" s="1"/>
      <c r="F8" s="1"/>
    </row>
    <row r="9" spans="1:6" s="24" customFormat="1" ht="13.5" customHeight="1">
      <c r="A9" s="22" t="s">
        <v>2</v>
      </c>
      <c r="B9" s="23" t="s">
        <v>16</v>
      </c>
      <c r="C9" s="22" t="s">
        <v>1</v>
      </c>
      <c r="D9" s="22" t="s">
        <v>6</v>
      </c>
      <c r="E9" s="23" t="s">
        <v>19</v>
      </c>
      <c r="F9" s="22" t="s">
        <v>3</v>
      </c>
    </row>
    <row r="10" spans="1:6" ht="12.75" customHeight="1">
      <c r="A10" s="8">
        <v>3.3</v>
      </c>
      <c r="B10" s="15">
        <f>$A$10-$B$3-$B$7/1000</f>
        <v>2.225</v>
      </c>
      <c r="C10" s="5">
        <v>330</v>
      </c>
      <c r="D10" s="10">
        <f>(1000000*0.000001*(1/(1-$E$3/100))*($A$7-$C10)*$A$3)/($B$10)</f>
        <v>11358.5291113381</v>
      </c>
      <c r="E10" s="12">
        <f>($A$10*$D10*0.000001)/($C10*0.001)</f>
        <v>0.11358529111338099</v>
      </c>
      <c r="F10" s="10">
        <f>-1*1000000*(1/(1-$F$3/100))*(($E10+$E$7)/($D$7*1000))/LN(1-($C$7/$A$10))</f>
        <v>35.28327950555723</v>
      </c>
    </row>
    <row r="11" spans="3:6" ht="12.75" customHeight="1">
      <c r="C11" s="5">
        <v>660</v>
      </c>
      <c r="D11" s="10">
        <f>(1000000*0.000001*(1/(1-$E$3/100))*($A$7-$C11)*$A$3)/($B$10)</f>
        <v>10459.652706843719</v>
      </c>
      <c r="E11" s="12">
        <f>($A$10*$D11*0.000001)/($C11*0.001)</f>
        <v>0.0522982635342186</v>
      </c>
      <c r="F11" s="10">
        <f>-1*1000000*(1/(1-$F$3/100))*(($E11+$E$7)/($D$7*1000))/LN(1-($C$7/$A$10))</f>
        <v>17.785992371633494</v>
      </c>
    </row>
    <row r="12" spans="3:6" ht="12.75" customHeight="1">
      <c r="C12" s="5">
        <v>990</v>
      </c>
      <c r="D12" s="10">
        <f>(1000000*0.000001*(1/(1-$E$3/100))*($A$7-$C12)*$A$3)/($B$10)</f>
        <v>9560.776302349337</v>
      </c>
      <c r="E12" s="12">
        <f>($A$10*$D12*0.000001)/($C12*0.001)</f>
        <v>0.03186925434116445</v>
      </c>
      <c r="F12" s="10">
        <f>-1*1000000*(1/(1-$F$3/100))*(($E12+$E$7)/($D$7*1000))/LN(1-($C$7/$A$10))</f>
        <v>11.953563326992239</v>
      </c>
    </row>
    <row r="13" spans="3:6" ht="12.75" customHeight="1">
      <c r="C13" s="5">
        <v>1320</v>
      </c>
      <c r="D13" s="10">
        <f>(1000000*0.000001*(1/(1-$E$3/100))*($A$7-$C13)*$A$3)/($B$10)</f>
        <v>8661.899897854955</v>
      </c>
      <c r="E13" s="12">
        <f>($A$10*$D13*0.000001)/($C13*0.001)</f>
        <v>0.021654749744637384</v>
      </c>
      <c r="F13" s="10">
        <f>-1*1000000*(1/(1-$F$3/100))*(($E13+$E$7)/($D$7*1000))/LN(1-($C$7/$A$10))</f>
        <v>9.037348804671614</v>
      </c>
    </row>
    <row r="14" spans="3:6" ht="12.75" customHeight="1">
      <c r="C14" s="5">
        <v>1650</v>
      </c>
      <c r="D14" s="10">
        <f>(1000000*0.000001*(1/(1-$E$3/100))*($A$7-$C14)*$A$3)/($B$10)</f>
        <v>7763.023493360573</v>
      </c>
      <c r="E14" s="12">
        <f>($A$10*$D14*0.000001)/($C14*0.001)</f>
        <v>0.015526046986721142</v>
      </c>
      <c r="F14" s="10">
        <f>-1*1000000*(1/(1-$F$3/100))*(($E14+$E$7)/($D$7*1000))/LN(1-($C$7/$A$10))</f>
        <v>7.28762009127924</v>
      </c>
    </row>
    <row r="15" spans="1:6" ht="12.75" customHeight="1">
      <c r="A15" s="18"/>
      <c r="B15" s="18"/>
      <c r="C15" s="5">
        <v>2000</v>
      </c>
      <c r="D15" s="10" t="s">
        <v>14</v>
      </c>
      <c r="E15" s="12" t="s">
        <v>14</v>
      </c>
      <c r="F15" s="19" t="s">
        <v>14</v>
      </c>
    </row>
    <row r="16" spans="3:6" ht="12.75" customHeight="1">
      <c r="C16" s="3"/>
      <c r="D16" s="14"/>
      <c r="E16" s="2"/>
      <c r="F16" s="20"/>
    </row>
    <row r="17" spans="1:6" ht="12.75" customHeight="1">
      <c r="A17" s="8">
        <v>5</v>
      </c>
      <c r="B17" s="15">
        <f>$A$17-$B$3-$B$7/1000</f>
        <v>3.9250000000000003</v>
      </c>
      <c r="C17" s="5">
        <v>330</v>
      </c>
      <c r="D17" s="10">
        <f>(1000000*0.000001*(1/(1-$E$3/100))*($A$7-$C17)*$A$3)/($B$17)</f>
        <v>6438.911407064274</v>
      </c>
      <c r="E17" s="12">
        <f>($A$17*$D17*0.000001)/($C17*0.001)</f>
        <v>0.09755926374339809</v>
      </c>
      <c r="F17" s="10">
        <f>-1*1000000*(1/(1-$F$3/100))*(($E17+$E$7)/($D$7*1000))/LN(1-($C$7/$A$17))</f>
        <v>55.999906494318424</v>
      </c>
    </row>
    <row r="18" spans="3:6" ht="12.75" customHeight="1">
      <c r="C18" s="5">
        <v>660</v>
      </c>
      <c r="D18" s="10">
        <f>(1000000*0.000001*(1/(1-$E$3/100))*($A$7-$C18)*$A$3)/($B$17)</f>
        <v>5929.357266936885</v>
      </c>
      <c r="E18" s="12">
        <f>($A$17*$D18*0.000001)/($C18*0.001)</f>
        <v>0.044919373234370334</v>
      </c>
      <c r="F18" s="10">
        <f>-1*1000000*(1/(1-$F$3/100))*(($E18+$E$7)/($D$7*1000))/LN(1-($C$7/$A$17))</f>
        <v>28.593350854357105</v>
      </c>
    </row>
    <row r="19" spans="3:6" ht="12.75" customHeight="1">
      <c r="C19" s="5">
        <v>990</v>
      </c>
      <c r="D19" s="10">
        <f>(1000000*0.000001*(1/(1-$E$3/100))*($A$7-$C19)*$A$3)/($B$17)</f>
        <v>5419.8031268094965</v>
      </c>
      <c r="E19" s="12">
        <f>($A$17*$D19*0.000001)/($C19*0.001)</f>
        <v>0.027372743064694425</v>
      </c>
      <c r="F19" s="10">
        <f>-1*1000000*(1/(1-$F$3/100))*(($E19+$E$7)/($D$7*1000))/LN(1-($C$7/$A$17))</f>
        <v>19.45783230770333</v>
      </c>
    </row>
    <row r="20" spans="3:6" ht="12.75" customHeight="1">
      <c r="C20" s="5">
        <v>1320</v>
      </c>
      <c r="D20" s="10">
        <f>(1000000*0.000001*(1/(1-$E$3/100))*($A$7-$C20)*$A$3)/($B$17)</f>
        <v>4910.248986682108</v>
      </c>
      <c r="E20" s="12">
        <f>($A$17*$D20*0.000001)/($C20*0.001)</f>
        <v>0.01859942797985647</v>
      </c>
      <c r="F20" s="10">
        <f>-1*1000000*(1/(1-$F$3/100))*(($E20+$E$7)/($D$7*1000))/LN(1-($C$7/$A$17))</f>
        <v>14.890073034376451</v>
      </c>
    </row>
    <row r="21" spans="3:6" ht="12.75" customHeight="1">
      <c r="C21" s="5">
        <v>1650</v>
      </c>
      <c r="D21" s="10">
        <f>(1000000*0.000001*(1/(1-$E$3/100))*($A$7-$C21)*$A$3)/($B$17)</f>
        <v>4400.694846554719</v>
      </c>
      <c r="E21" s="12">
        <f>($A$17*$D21*0.000001)/($C21*0.001)</f>
        <v>0.013335438928953692</v>
      </c>
      <c r="F21" s="10">
        <f>-1*1000000*(1/(1-$F$3/100))*(($E21+$E$7)/($D$7*1000))/LN(1-($C$7/$A$17))</f>
        <v>12.149417470380316</v>
      </c>
    </row>
    <row r="22" spans="3:6" ht="12.75" customHeight="1">
      <c r="C22" s="5">
        <v>2000</v>
      </c>
      <c r="D22" s="10" t="s">
        <v>14</v>
      </c>
      <c r="E22" s="12" t="s">
        <v>14</v>
      </c>
      <c r="F22" s="19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Xilinx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Component Values for FPGA Power-Assist Circuit</dc:title>
  <dc:subject/>
  <dc:creator>Kim Goldblatt</dc:creator>
  <cp:keywords/>
  <dc:description/>
  <cp:lastModifiedBy>Marc Baker</cp:lastModifiedBy>
  <cp:lastPrinted>2001-04-03T17:39:51Z</cp:lastPrinted>
  <dcterms:created xsi:type="dcterms:W3CDTF">2001-01-30T23:16:03Z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